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'2кв'!$A$1:$E$51</definedName>
    <definedName name="_xlnm.Print_Area" localSheetId="2">'3кв'!$A$1:$E$51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7" i="27" l="1"/>
  <c r="C14" i="27"/>
  <c r="C12" i="27"/>
  <c r="C13" i="27"/>
  <c r="C19" i="27" s="1"/>
  <c r="C11" i="27"/>
  <c r="C8" i="27"/>
  <c r="C6" i="27"/>
  <c r="B46" i="26"/>
  <c r="C25" i="27"/>
  <c r="D20" i="27"/>
  <c r="C15" i="27"/>
  <c r="C9" i="27"/>
  <c r="E23" i="26"/>
  <c r="E22" i="26"/>
  <c r="C20" i="27" l="1"/>
  <c r="E26" i="26"/>
  <c r="B49" i="26" s="1"/>
  <c r="B50" i="26" s="1"/>
  <c r="B47" i="25"/>
  <c r="E25" i="24" l="1"/>
  <c r="E23" i="25" l="1"/>
  <c r="E22" i="25"/>
  <c r="E23" i="24"/>
  <c r="E22" i="24"/>
  <c r="E27" i="24" s="1"/>
  <c r="B50" i="24" s="1"/>
  <c r="E27" i="25" l="1"/>
  <c r="B50" i="25" s="1"/>
  <c r="B51" i="25" s="1"/>
  <c r="E23" i="23"/>
  <c r="E22" i="23"/>
  <c r="E26" i="23" l="1"/>
  <c r="B49" i="23" s="1"/>
  <c r="B50" i="23" l="1"/>
  <c r="B47" i="24" s="1"/>
  <c r="B51" i="24" s="1"/>
</calcChain>
</file>

<file path=xl/sharedStrings.xml><?xml version="1.0" encoding="utf-8"?>
<sst xmlns="http://schemas.openxmlformats.org/spreadsheetml/2006/main" count="254" uniqueCount="94">
  <si>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</si>
  <si>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</si>
  <si>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</si>
  <si>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</si>
  <si>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</si>
  <si>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</si>
  <si>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</si>
  <si>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</si>
  <si>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</si>
  <si>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</si>
  <si>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</si>
  <si>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</si>
  <si>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</si>
  <si>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</si>
  <si>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</si>
  <si>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</si>
  <si>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</si>
  <si>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</si>
  <si>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</si>
  <si>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</si>
  <si>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</si>
  <si>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</si>
  <si>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</si>
  <si>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</si>
  <si>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</si>
  <si>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</si>
  <si>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</si>
  <si>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</si>
  <si>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</si>
  <si>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</si>
  <si>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</si>
  <si>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</si>
  <si>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</si>
  <si>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</si>
  <si>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</si>
  <si>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</si>
  <si>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</si>
  <si>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</si>
  <si>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Общая площадь квартир - 264,8 м2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</si>
  <si>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</si>
  <si>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</si>
  <si>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</si>
  <si>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Предъявлено населению 14354,82руб.</t>
  </si>
  <si>
    <t xml:space="preserve">Услуги по содержанию многоквартирного дома </t>
  </si>
  <si>
    <t>1 квартал</t>
  </si>
  <si>
    <t xml:space="preserve">                                                              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</si>
  <si>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</si>
  <si>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</si>
  <si>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</si>
  <si>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восемь тысяч семьсот двадцать два рубля 51 копейка.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</si>
  <si>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</si>
  <si>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</si>
  <si>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</si>
  <si>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</si>
  <si>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</si>
  <si>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</si>
  <si>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</si>
  <si>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установка скамейки</t>
  </si>
  <si>
    <t>апрель</t>
  </si>
  <si>
    <t>ч/ч</t>
  </si>
  <si>
    <t xml:space="preserve">           2. Всего за период с "01" 04 2023 г. по "30" 06 2023 г. выполнено работ (оказано услуг) на общую сумму двенадцать тысяч двести пятьдесят два рубля 15 копеек.</t>
  </si>
  <si>
    <t>Устройство отмостки у сараев (смета)</t>
  </si>
  <si>
    <t>сентябрь</t>
  </si>
  <si>
    <t xml:space="preserve">           2. Всего за период с "01" 07 2023 г. по "30" 09 2023 г. выполнено работ (оказано услуг) на общую сумму двадцать три тысячи шестьсот восемьдесят три рубля 83 копейки.</t>
  </si>
  <si>
    <t>Предъявлено населению 16062,78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</si>
  <si>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</si>
  <si>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</si>
  <si>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</si>
  <si>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</si>
  <si>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</si>
  <si>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</si>
  <si>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</si>
  <si>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</si>
  <si>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</si>
  <si>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</si>
  <si>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</si>
  <si>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</si>
  <si>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</si>
  <si>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</si>
  <si>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</si>
  <si>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</si>
  <si>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</si>
  <si>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</si>
  <si>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</si>
  <si>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</si>
  <si>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</si>
  <si>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</si>
  <si>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</si>
  <si>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</si>
  <si>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девять тысяч семьсот пятьдесят пять рублей 23 копейки.</t>
  </si>
  <si>
    <t>по ж.д. ул. Молодогвардейцев, д. 11</t>
  </si>
  <si>
    <t>Начислено всего 60835,2</t>
  </si>
  <si>
    <t>Непредвиденные работы 6 ч/ч</t>
  </si>
  <si>
    <t xml:space="preserve">   * Устройство отмостки у сараев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</si>
</sst>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12" fillId="0" borderId="6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mol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2">
          <cell r="E22">
            <v>5361.4260000000004</v>
          </cell>
        </row>
        <row r="26">
          <cell r="E26">
            <v>8289.9360000000015</v>
          </cell>
        </row>
      </sheetData>
      <sheetData sheetId="1">
        <row r="22">
          <cell r="E22">
            <v>5361.4260000000004</v>
          </cell>
        </row>
        <row r="26">
          <cell r="E26">
            <v>8289.9360000000015</v>
          </cell>
        </row>
      </sheetData>
      <sheetData sheetId="2">
        <row r="22">
          <cell r="E22">
            <v>5999.6910000000007</v>
          </cell>
        </row>
        <row r="26">
          <cell r="E26">
            <v>9273.6150000000016</v>
          </cell>
        </row>
      </sheetData>
      <sheetData sheetId="3">
        <row r="22">
          <cell r="E22">
            <v>5999.6910000000007</v>
          </cell>
        </row>
        <row r="26">
          <cell r="E26">
            <v>9273.6150000000016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18" zoomScaleSheetLayoutView="100" workbookViewId="0">
      <selection activeCell="B49" sqref="B49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42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46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55" t="s">
        <v>47</v>
      </c>
      <c r="E4" s="55"/>
    </row>
    <row r="5" spans="1:5" x14ac:dyDescent="0.25">
      <c r="A5" s="27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29.45" customHeight="1" x14ac:dyDescent="0.25">
      <c r="A11" s="43" t="s">
        <v>27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ht="14.2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28</v>
      </c>
      <c r="B18" s="43"/>
      <c r="C18" s="43"/>
      <c r="D18" s="43"/>
      <c r="E18" s="43"/>
    </row>
    <row r="19" spans="1:8" ht="30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43</v>
      </c>
      <c r="B22" s="9" t="s">
        <v>40</v>
      </c>
      <c r="C22" s="3" t="s">
        <v>4</v>
      </c>
      <c r="D22" s="3">
        <v>7.08</v>
      </c>
      <c r="E22" s="8">
        <f>D22*F20*G20</f>
        <v>5624.3520000000008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3.9</v>
      </c>
      <c r="E23" s="8">
        <f>D23*F20*3</f>
        <v>3098.16</v>
      </c>
    </row>
    <row r="24" spans="1:8" x14ac:dyDescent="0.25">
      <c r="A24" s="7" t="s">
        <v>31</v>
      </c>
      <c r="B24" s="9" t="s">
        <v>44</v>
      </c>
      <c r="C24" s="19" t="s">
        <v>32</v>
      </c>
      <c r="D24" s="19"/>
      <c r="E24" s="20">
        <v>0</v>
      </c>
    </row>
    <row r="25" spans="1:8" ht="15.75" x14ac:dyDescent="0.25">
      <c r="A25" s="30"/>
      <c r="B25" s="24"/>
      <c r="C25" s="3"/>
      <c r="D25" s="3"/>
      <c r="E25" s="8"/>
    </row>
    <row r="26" spans="1:8" s="11" customFormat="1" ht="14.25" x14ac:dyDescent="0.2">
      <c r="A26" s="10" t="s">
        <v>24</v>
      </c>
      <c r="B26" s="21"/>
      <c r="C26" s="22"/>
      <c r="D26" s="22"/>
      <c r="E26" s="23">
        <f>SUM(E22:E25)</f>
        <v>8722.5120000000006</v>
      </c>
    </row>
    <row r="28" spans="1:8" ht="30.75" customHeight="1" x14ac:dyDescent="0.25">
      <c r="A28" s="42" t="s">
        <v>49</v>
      </c>
      <c r="B28" s="42"/>
      <c r="C28" s="42"/>
      <c r="D28" s="42"/>
      <c r="E28" s="42"/>
    </row>
    <row r="29" spans="1:8" ht="28.5" customHeight="1" x14ac:dyDescent="0.25">
      <c r="A29" s="43" t="s">
        <v>21</v>
      </c>
      <c r="B29" s="43"/>
      <c r="C29" s="43"/>
      <c r="D29" s="43"/>
      <c r="E29" s="43"/>
    </row>
    <row r="30" spans="1:8" ht="13.9" customHeight="1" x14ac:dyDescent="0.25">
      <c r="A30" s="43" t="s">
        <v>20</v>
      </c>
      <c r="B30" s="43"/>
      <c r="C30" s="43"/>
      <c r="D30" s="43"/>
      <c r="E30" s="43"/>
      <c r="F30" s="11"/>
      <c r="G30" s="11"/>
      <c r="H30" s="12"/>
    </row>
    <row r="31" spans="1:8" ht="28.5" customHeight="1" x14ac:dyDescent="0.25">
      <c r="A31" s="43" t="s">
        <v>33</v>
      </c>
      <c r="B31" s="43"/>
      <c r="C31" s="43"/>
      <c r="D31" s="43"/>
      <c r="E31" s="43"/>
      <c r="F31" s="11"/>
      <c r="G31" s="11"/>
      <c r="H31" s="11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ht="13.9" customHeight="1" x14ac:dyDescent="0.25">
      <c r="A36" s="45" t="s">
        <v>50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ht="13.9" customHeight="1" x14ac:dyDescent="0.25">
      <c r="A39" s="45" t="s">
        <v>30</v>
      </c>
      <c r="B39" s="45"/>
      <c r="C39" s="45"/>
      <c r="D39" s="45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4" spans="1:5" x14ac:dyDescent="0.25">
      <c r="A44" s="2" t="s">
        <v>38</v>
      </c>
    </row>
    <row r="45" spans="1:5" x14ac:dyDescent="0.25">
      <c r="A45" s="11" t="s">
        <v>34</v>
      </c>
    </row>
    <row r="46" spans="1:5" x14ac:dyDescent="0.25">
      <c r="A46" s="2" t="s">
        <v>39</v>
      </c>
      <c r="B46" s="13">
        <v>21192.63</v>
      </c>
    </row>
    <row r="47" spans="1:5" x14ac:dyDescent="0.25">
      <c r="A47" s="16" t="s">
        <v>42</v>
      </c>
      <c r="B47" s="14"/>
    </row>
    <row r="48" spans="1:5" x14ac:dyDescent="0.25">
      <c r="A48" s="2" t="s">
        <v>36</v>
      </c>
      <c r="B48" s="14">
        <v>15737.18</v>
      </c>
    </row>
    <row r="49" spans="1:2" ht="30" x14ac:dyDescent="0.25">
      <c r="A49" s="29" t="s">
        <v>37</v>
      </c>
      <c r="B49" s="14">
        <f>E26</f>
        <v>8722.5120000000006</v>
      </c>
    </row>
    <row r="50" spans="1:2" x14ac:dyDescent="0.25">
      <c r="A50" s="15" t="s">
        <v>35</v>
      </c>
      <c r="B50" s="17">
        <f>B46+B48-B49</f>
        <v>28207.297999999995</v>
      </c>
    </row>
    <row r="51" spans="1:2" x14ac:dyDescent="0.25">
      <c r="B51" s="2">
        <v>21192.63</v>
      </c>
    </row>
    <row r="56" spans="1:2" x14ac:dyDescent="0.25">
      <c r="A56" s="2" t="s">
        <v>45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1" zoomScaleSheetLayoutView="100" workbookViewId="0">
      <selection activeCell="B50" sqref="B50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42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51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55" t="s">
        <v>52</v>
      </c>
      <c r="E4" s="55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29.45" customHeight="1" x14ac:dyDescent="0.25">
      <c r="A11" s="43" t="s">
        <v>27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ht="14.2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28</v>
      </c>
      <c r="B18" s="43"/>
      <c r="C18" s="43"/>
      <c r="D18" s="43"/>
      <c r="E18" s="43"/>
    </row>
    <row r="19" spans="1:8" ht="30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43</v>
      </c>
      <c r="B22" s="9" t="s">
        <v>40</v>
      </c>
      <c r="C22" s="3" t="s">
        <v>4</v>
      </c>
      <c r="D22" s="3">
        <v>7.08</v>
      </c>
      <c r="E22" s="8">
        <f>D22*F20*G20</f>
        <v>5624.3520000000008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3.9</v>
      </c>
      <c r="E23" s="8">
        <f>D23*F20*3</f>
        <v>3098.16</v>
      </c>
    </row>
    <row r="24" spans="1:8" x14ac:dyDescent="0.25">
      <c r="A24" s="7" t="s">
        <v>31</v>
      </c>
      <c r="B24" s="9" t="s">
        <v>53</v>
      </c>
      <c r="C24" s="19" t="s">
        <v>32</v>
      </c>
      <c r="D24" s="19"/>
      <c r="E24" s="20">
        <v>2113.94</v>
      </c>
    </row>
    <row r="25" spans="1:8" x14ac:dyDescent="0.25">
      <c r="A25" s="35" t="s">
        <v>57</v>
      </c>
      <c r="B25" s="24" t="s">
        <v>58</v>
      </c>
      <c r="C25" s="19" t="s">
        <v>59</v>
      </c>
      <c r="D25" s="19">
        <v>6</v>
      </c>
      <c r="E25" s="20">
        <f>D25*235.95</f>
        <v>1415.6999999999998</v>
      </c>
    </row>
    <row r="26" spans="1:8" ht="15.75" x14ac:dyDescent="0.25">
      <c r="A26" s="30"/>
      <c r="B26" s="24"/>
      <c r="C26" s="3"/>
      <c r="D26" s="3"/>
      <c r="E26" s="8"/>
    </row>
    <row r="27" spans="1:8" s="11" customFormat="1" ht="14.25" x14ac:dyDescent="0.2">
      <c r="A27" s="10" t="s">
        <v>24</v>
      </c>
      <c r="B27" s="21"/>
      <c r="C27" s="22"/>
      <c r="D27" s="22"/>
      <c r="E27" s="23">
        <f>SUM(E22:E26)</f>
        <v>12252.152000000002</v>
      </c>
    </row>
    <row r="29" spans="1:8" ht="30.75" customHeight="1" x14ac:dyDescent="0.25">
      <c r="A29" s="42" t="s">
        <v>60</v>
      </c>
      <c r="B29" s="42"/>
      <c r="C29" s="42"/>
      <c r="D29" s="42"/>
      <c r="E29" s="42"/>
    </row>
    <row r="30" spans="1:8" ht="28.5" customHeight="1" x14ac:dyDescent="0.25">
      <c r="A30" s="43" t="s">
        <v>21</v>
      </c>
      <c r="B30" s="43"/>
      <c r="C30" s="43"/>
      <c r="D30" s="43"/>
      <c r="E30" s="43"/>
    </row>
    <row r="31" spans="1:8" ht="13.9" customHeight="1" x14ac:dyDescent="0.25">
      <c r="A31" s="43" t="s">
        <v>20</v>
      </c>
      <c r="B31" s="43"/>
      <c r="C31" s="43"/>
      <c r="D31" s="43"/>
      <c r="E31" s="43"/>
      <c r="F31" s="11"/>
      <c r="G31" s="11"/>
      <c r="H31" s="12"/>
    </row>
    <row r="32" spans="1:8" ht="28.5" customHeight="1" x14ac:dyDescent="0.25">
      <c r="A32" s="43" t="s">
        <v>33</v>
      </c>
      <c r="B32" s="43"/>
      <c r="C32" s="43"/>
      <c r="D32" s="43"/>
      <c r="E32" s="43"/>
      <c r="F32" s="11"/>
      <c r="G32" s="11"/>
      <c r="H32" s="11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33"/>
      <c r="B34" s="33"/>
      <c r="C34" s="33"/>
      <c r="D34" s="33"/>
      <c r="E34" s="33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ht="13.9" customHeight="1" x14ac:dyDescent="0.25">
      <c r="A37" s="45" t="s">
        <v>50</v>
      </c>
      <c r="B37" s="45"/>
      <c r="C37" s="45"/>
      <c r="D37" s="45"/>
      <c r="E37" s="5"/>
    </row>
    <row r="38" spans="1:5" x14ac:dyDescent="0.25">
      <c r="B38" s="40" t="s">
        <v>19</v>
      </c>
      <c r="C38" s="40"/>
      <c r="D38" s="40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ht="13.9" customHeight="1" x14ac:dyDescent="0.25">
      <c r="A40" s="45" t="s">
        <v>30</v>
      </c>
      <c r="B40" s="45"/>
      <c r="C40" s="45"/>
      <c r="D40" s="45"/>
      <c r="E40" s="5"/>
    </row>
    <row r="41" spans="1:5" x14ac:dyDescent="0.25">
      <c r="B41" s="40" t="s">
        <v>19</v>
      </c>
      <c r="C41" s="40"/>
      <c r="D41" s="40"/>
      <c r="E41" s="6" t="s">
        <v>6</v>
      </c>
    </row>
    <row r="45" spans="1:5" x14ac:dyDescent="0.25">
      <c r="A45" s="2" t="s">
        <v>38</v>
      </c>
    </row>
    <row r="46" spans="1:5" x14ac:dyDescent="0.25">
      <c r="A46" s="11" t="s">
        <v>34</v>
      </c>
    </row>
    <row r="47" spans="1:5" x14ac:dyDescent="0.25">
      <c r="A47" s="2" t="s">
        <v>39</v>
      </c>
      <c r="B47" s="13">
        <f>'1кв'!B50</f>
        <v>28207.297999999995</v>
      </c>
    </row>
    <row r="48" spans="1:5" x14ac:dyDescent="0.25">
      <c r="A48" s="16" t="s">
        <v>42</v>
      </c>
      <c r="B48" s="14"/>
    </row>
    <row r="49" spans="1:2" x14ac:dyDescent="0.25">
      <c r="A49" s="2" t="s">
        <v>36</v>
      </c>
      <c r="B49" s="14">
        <v>12972.46</v>
      </c>
    </row>
    <row r="50" spans="1:2" ht="30" x14ac:dyDescent="0.25">
      <c r="A50" s="34" t="s">
        <v>37</v>
      </c>
      <c r="B50" s="14">
        <f>E27</f>
        <v>12252.152000000002</v>
      </c>
    </row>
    <row r="51" spans="1:2" x14ac:dyDescent="0.25">
      <c r="A51" s="15" t="s">
        <v>35</v>
      </c>
      <c r="B51" s="17">
        <f>B47+B49-B50</f>
        <v>28927.605999999992</v>
      </c>
    </row>
    <row r="52" spans="1:2" x14ac:dyDescent="0.25">
      <c r="B52" s="2">
        <v>21192.63</v>
      </c>
    </row>
    <row r="57" spans="1:2" x14ac:dyDescent="0.25">
      <c r="A57" s="2" t="s">
        <v>45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42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54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55" t="s">
        <v>55</v>
      </c>
      <c r="E4" s="55"/>
    </row>
    <row r="5" spans="1:5" x14ac:dyDescent="0.25">
      <c r="A5" s="32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29.45" customHeight="1" x14ac:dyDescent="0.25">
      <c r="A11" s="43" t="s">
        <v>27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ht="14.2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28</v>
      </c>
      <c r="B18" s="43"/>
      <c r="C18" s="43"/>
      <c r="D18" s="43"/>
      <c r="E18" s="43"/>
    </row>
    <row r="19" spans="1:8" ht="30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43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56</v>
      </c>
      <c r="C24" s="19" t="s">
        <v>32</v>
      </c>
      <c r="D24" s="19"/>
      <c r="E24" s="20">
        <v>0</v>
      </c>
    </row>
    <row r="25" spans="1:8" ht="30" x14ac:dyDescent="0.25">
      <c r="A25" s="18" t="s">
        <v>61</v>
      </c>
      <c r="B25" s="24" t="s">
        <v>62</v>
      </c>
      <c r="C25" s="19" t="s">
        <v>32</v>
      </c>
      <c r="D25" s="19"/>
      <c r="E25" s="20">
        <v>13928.6</v>
      </c>
    </row>
    <row r="26" spans="1:8" ht="15.75" x14ac:dyDescent="0.25">
      <c r="A26" s="30"/>
      <c r="B26" s="24"/>
      <c r="C26" s="3"/>
      <c r="D26" s="3"/>
      <c r="E26" s="8"/>
    </row>
    <row r="27" spans="1:8" s="11" customFormat="1" ht="14.25" x14ac:dyDescent="0.2">
      <c r="A27" s="10" t="s">
        <v>24</v>
      </c>
      <c r="B27" s="21"/>
      <c r="C27" s="22"/>
      <c r="D27" s="22"/>
      <c r="E27" s="23">
        <f>SUM(E22:E26)</f>
        <v>23683.832000000002</v>
      </c>
    </row>
    <row r="29" spans="1:8" ht="30.75" customHeight="1" x14ac:dyDescent="0.25">
      <c r="A29" s="42" t="s">
        <v>63</v>
      </c>
      <c r="B29" s="42"/>
      <c r="C29" s="42"/>
      <c r="D29" s="42"/>
      <c r="E29" s="42"/>
    </row>
    <row r="30" spans="1:8" ht="28.5" customHeight="1" x14ac:dyDescent="0.25">
      <c r="A30" s="43" t="s">
        <v>21</v>
      </c>
      <c r="B30" s="43"/>
      <c r="C30" s="43"/>
      <c r="D30" s="43"/>
      <c r="E30" s="43"/>
    </row>
    <row r="31" spans="1:8" ht="13.9" customHeight="1" x14ac:dyDescent="0.25">
      <c r="A31" s="43" t="s">
        <v>20</v>
      </c>
      <c r="B31" s="43"/>
      <c r="C31" s="43"/>
      <c r="D31" s="43"/>
      <c r="E31" s="43"/>
      <c r="F31" s="11"/>
      <c r="G31" s="11"/>
      <c r="H31" s="12"/>
    </row>
    <row r="32" spans="1:8" ht="28.5" customHeight="1" x14ac:dyDescent="0.25">
      <c r="A32" s="43" t="s">
        <v>33</v>
      </c>
      <c r="B32" s="43"/>
      <c r="C32" s="43"/>
      <c r="D32" s="43"/>
      <c r="E32" s="43"/>
      <c r="F32" s="11"/>
      <c r="G32" s="11"/>
      <c r="H32" s="11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33"/>
      <c r="B34" s="33"/>
      <c r="C34" s="33"/>
      <c r="D34" s="33"/>
      <c r="E34" s="33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ht="13.9" customHeight="1" x14ac:dyDescent="0.25">
      <c r="A37" s="45" t="s">
        <v>50</v>
      </c>
      <c r="B37" s="45"/>
      <c r="C37" s="45"/>
      <c r="D37" s="45"/>
      <c r="E37" s="5"/>
    </row>
    <row r="38" spans="1:5" x14ac:dyDescent="0.25">
      <c r="B38" s="40" t="s">
        <v>19</v>
      </c>
      <c r="C38" s="40"/>
      <c r="D38" s="40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ht="13.9" customHeight="1" x14ac:dyDescent="0.25">
      <c r="A40" s="45" t="s">
        <v>30</v>
      </c>
      <c r="B40" s="45"/>
      <c r="C40" s="45"/>
      <c r="D40" s="45"/>
      <c r="E40" s="5"/>
    </row>
    <row r="41" spans="1:5" x14ac:dyDescent="0.25">
      <c r="B41" s="40" t="s">
        <v>19</v>
      </c>
      <c r="C41" s="40"/>
      <c r="D41" s="40"/>
      <c r="E41" s="6" t="s">
        <v>6</v>
      </c>
    </row>
    <row r="45" spans="1:5" x14ac:dyDescent="0.25">
      <c r="A45" s="2" t="s">
        <v>38</v>
      </c>
    </row>
    <row r="46" spans="1:5" x14ac:dyDescent="0.25">
      <c r="A46" s="11" t="s">
        <v>34</v>
      </c>
    </row>
    <row r="47" spans="1:5" x14ac:dyDescent="0.25">
      <c r="A47" s="2" t="s">
        <v>39</v>
      </c>
      <c r="B47" s="13">
        <f>'2кв'!B51</f>
        <v>28927.605999999992</v>
      </c>
    </row>
    <row r="48" spans="1:5" x14ac:dyDescent="0.25">
      <c r="A48" s="16" t="s">
        <v>64</v>
      </c>
      <c r="B48" s="14"/>
    </row>
    <row r="49" spans="1:2" x14ac:dyDescent="0.25">
      <c r="A49" s="2" t="s">
        <v>36</v>
      </c>
      <c r="B49" s="14">
        <v>15493.46</v>
      </c>
    </row>
    <row r="50" spans="1:2" ht="30" x14ac:dyDescent="0.25">
      <c r="A50" s="34" t="s">
        <v>37</v>
      </c>
      <c r="B50" s="14">
        <f>E27</f>
        <v>23683.832000000002</v>
      </c>
    </row>
    <row r="51" spans="1:2" x14ac:dyDescent="0.25">
      <c r="A51" s="15" t="s">
        <v>35</v>
      </c>
      <c r="B51" s="17">
        <f>B47+B49-B50</f>
        <v>20737.233999999989</v>
      </c>
    </row>
    <row r="57" spans="1:2" x14ac:dyDescent="0.25">
      <c r="A57" s="2" t="s">
        <v>45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31" zoomScaleSheetLayoutView="100" workbookViewId="0">
      <selection activeCell="B49" sqref="B49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42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86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82"/>
      <c r="E4" s="82" t="s">
        <v>87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6.25" customHeight="1" x14ac:dyDescent="0.25">
      <c r="A10" s="47" t="s">
        <v>14</v>
      </c>
      <c r="B10" s="48"/>
      <c r="C10" s="48"/>
      <c r="D10" s="48"/>
      <c r="E10" s="48"/>
    </row>
    <row r="11" spans="1:5" ht="29.45" customHeight="1" x14ac:dyDescent="0.25">
      <c r="A11" s="43" t="s">
        <v>27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ht="14.25" customHeight="1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28</v>
      </c>
      <c r="B18" s="43"/>
      <c r="C18" s="43"/>
      <c r="D18" s="43"/>
      <c r="E18" s="43"/>
    </row>
    <row r="19" spans="1:8" ht="30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43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88</v>
      </c>
      <c r="C24" s="19" t="s">
        <v>32</v>
      </c>
      <c r="D24" s="19"/>
      <c r="E24" s="20"/>
    </row>
    <row r="25" spans="1:8" ht="15.75" x14ac:dyDescent="0.25">
      <c r="A25" s="30"/>
      <c r="B25" s="24"/>
      <c r="C25" s="3"/>
      <c r="D25" s="3"/>
      <c r="E25" s="8"/>
    </row>
    <row r="26" spans="1:8" s="11" customFormat="1" ht="14.25" x14ac:dyDescent="0.2">
      <c r="A26" s="10" t="s">
        <v>24</v>
      </c>
      <c r="B26" s="21"/>
      <c r="C26" s="22"/>
      <c r="D26" s="22"/>
      <c r="E26" s="23">
        <f>SUM(E22:E25)</f>
        <v>9755.232</v>
      </c>
    </row>
    <row r="28" spans="1:8" ht="30.75" customHeight="1" x14ac:dyDescent="0.25">
      <c r="A28" s="42" t="s">
        <v>89</v>
      </c>
      <c r="B28" s="42"/>
      <c r="C28" s="42"/>
      <c r="D28" s="42"/>
      <c r="E28" s="42"/>
    </row>
    <row r="29" spans="1:8" ht="28.5" customHeight="1" x14ac:dyDescent="0.25">
      <c r="A29" s="43" t="s">
        <v>21</v>
      </c>
      <c r="B29" s="43"/>
      <c r="C29" s="43"/>
      <c r="D29" s="43"/>
      <c r="E29" s="43"/>
    </row>
    <row r="30" spans="1:8" ht="13.9" customHeight="1" x14ac:dyDescent="0.25">
      <c r="A30" s="43" t="s">
        <v>20</v>
      </c>
      <c r="B30" s="43"/>
      <c r="C30" s="43"/>
      <c r="D30" s="43"/>
      <c r="E30" s="43"/>
      <c r="F30" s="11"/>
      <c r="G30" s="11"/>
      <c r="H30" s="12"/>
    </row>
    <row r="31" spans="1:8" ht="28.5" customHeight="1" x14ac:dyDescent="0.25">
      <c r="A31" s="43" t="s">
        <v>33</v>
      </c>
      <c r="B31" s="43"/>
      <c r="C31" s="43"/>
      <c r="D31" s="43"/>
      <c r="E31" s="43"/>
      <c r="F31" s="11"/>
      <c r="G31" s="11"/>
      <c r="H31" s="11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3" t="s">
        <v>18</v>
      </c>
      <c r="B35" s="43"/>
      <c r="C35" s="43"/>
      <c r="D35" s="43"/>
      <c r="E35" s="43"/>
    </row>
    <row r="36" spans="1:5" ht="13.9" customHeight="1" x14ac:dyDescent="0.25">
      <c r="A36" s="45" t="s">
        <v>50</v>
      </c>
      <c r="B36" s="45"/>
      <c r="C36" s="45"/>
      <c r="D36" s="45"/>
      <c r="E36" s="5"/>
    </row>
    <row r="37" spans="1:5" x14ac:dyDescent="0.25">
      <c r="B37" s="40" t="s">
        <v>19</v>
      </c>
      <c r="C37" s="40"/>
      <c r="D37" s="40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ht="13.9" customHeight="1" x14ac:dyDescent="0.25">
      <c r="A39" s="45" t="s">
        <v>30</v>
      </c>
      <c r="B39" s="45"/>
      <c r="C39" s="45"/>
      <c r="D39" s="45"/>
      <c r="E39" s="5"/>
    </row>
    <row r="40" spans="1:5" x14ac:dyDescent="0.25">
      <c r="B40" s="40" t="s">
        <v>19</v>
      </c>
      <c r="C40" s="40"/>
      <c r="D40" s="40"/>
      <c r="E40" s="6" t="s">
        <v>6</v>
      </c>
    </row>
    <row r="44" spans="1:5" x14ac:dyDescent="0.25">
      <c r="A44" s="2" t="s">
        <v>38</v>
      </c>
    </row>
    <row r="45" spans="1:5" x14ac:dyDescent="0.25">
      <c r="A45" s="11" t="s">
        <v>34</v>
      </c>
    </row>
    <row r="46" spans="1:5" x14ac:dyDescent="0.25">
      <c r="A46" s="2" t="s">
        <v>39</v>
      </c>
      <c r="B46" s="13">
        <f>'3кв'!B51</f>
        <v>20737.233999999989</v>
      </c>
    </row>
    <row r="47" spans="1:5" x14ac:dyDescent="0.25">
      <c r="A47" s="16" t="s">
        <v>64</v>
      </c>
      <c r="B47" s="14"/>
    </row>
    <row r="48" spans="1:5" x14ac:dyDescent="0.25">
      <c r="A48" s="2" t="s">
        <v>36</v>
      </c>
      <c r="B48" s="14">
        <v>17294.18</v>
      </c>
    </row>
    <row r="49" spans="1:2" ht="30" x14ac:dyDescent="0.25">
      <c r="A49" s="37" t="s">
        <v>37</v>
      </c>
      <c r="B49" s="14">
        <f>E26</f>
        <v>9755.232</v>
      </c>
    </row>
    <row r="50" spans="1:2" x14ac:dyDescent="0.25">
      <c r="A50" s="15" t="s">
        <v>35</v>
      </c>
      <c r="B50" s="17">
        <f>B46+B48-B49</f>
        <v>28276.18199999999</v>
      </c>
    </row>
    <row r="56" spans="1:2" x14ac:dyDescent="0.25">
      <c r="A56" s="2" t="s">
        <v>45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4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6" t="s">
        <v>65</v>
      </c>
      <c r="B1" s="56"/>
      <c r="C1" s="56"/>
      <c r="D1" s="57"/>
    </row>
    <row r="2" spans="1:5" ht="15.75" x14ac:dyDescent="0.25">
      <c r="A2" s="58" t="s">
        <v>66</v>
      </c>
      <c r="B2" s="58"/>
      <c r="C2" s="58"/>
      <c r="D2" s="59"/>
    </row>
    <row r="3" spans="1:5" ht="15.75" x14ac:dyDescent="0.25">
      <c r="A3" s="58" t="s">
        <v>67</v>
      </c>
      <c r="B3" s="58"/>
      <c r="C3" s="58"/>
      <c r="D3" s="59"/>
    </row>
    <row r="4" spans="1:5" ht="15.75" x14ac:dyDescent="0.25">
      <c r="A4" s="56" t="s">
        <v>90</v>
      </c>
      <c r="B4" s="56"/>
      <c r="C4" s="56"/>
      <c r="D4" s="57"/>
    </row>
    <row r="5" spans="1:5" ht="15.75" x14ac:dyDescent="0.25">
      <c r="A5" s="60"/>
      <c r="B5" s="60"/>
      <c r="C5" s="60"/>
      <c r="D5" s="1"/>
    </row>
    <row r="6" spans="1:5" ht="15.75" x14ac:dyDescent="0.25">
      <c r="A6" s="59"/>
      <c r="B6" s="61" t="s">
        <v>68</v>
      </c>
      <c r="C6" s="62">
        <f>'1кв'!B46</f>
        <v>21192.63</v>
      </c>
      <c r="D6" s="63"/>
    </row>
    <row r="7" spans="1:5" ht="15.75" x14ac:dyDescent="0.25">
      <c r="A7" s="64" t="s">
        <v>69</v>
      </c>
      <c r="B7" s="61" t="s">
        <v>91</v>
      </c>
      <c r="C7" s="62"/>
      <c r="D7" s="63"/>
    </row>
    <row r="8" spans="1:5" ht="15.75" x14ac:dyDescent="0.25">
      <c r="B8" s="65" t="s">
        <v>70</v>
      </c>
      <c r="C8" s="66">
        <f>'1кв'!B48+'2кв'!B49+'3кв'!B49+'4кв'!B48</f>
        <v>61497.279999999999</v>
      </c>
      <c r="D8" s="67"/>
    </row>
    <row r="9" spans="1:5" ht="15.75" x14ac:dyDescent="0.25">
      <c r="A9" s="68"/>
      <c r="B9" s="65" t="s">
        <v>71</v>
      </c>
      <c r="C9" s="69">
        <f>SUM(C8:C8)</f>
        <v>61497.279999999999</v>
      </c>
      <c r="D9" s="63"/>
    </row>
    <row r="10" spans="1:5" ht="15.75" x14ac:dyDescent="0.25">
      <c r="A10" s="1"/>
      <c r="B10" s="70"/>
      <c r="C10" s="70"/>
      <c r="D10" s="71"/>
    </row>
    <row r="11" spans="1:5" ht="15.75" x14ac:dyDescent="0.25">
      <c r="A11" s="72" t="s">
        <v>72</v>
      </c>
      <c r="B11" s="73" t="s">
        <v>43</v>
      </c>
      <c r="C11" s="66">
        <f>'1кв'!E22+'2кв'!E22+'3кв'!E22+'4кв'!E22</f>
        <v>23832</v>
      </c>
      <c r="D11" s="71"/>
    </row>
    <row r="12" spans="1:5" ht="15.75" x14ac:dyDescent="0.25">
      <c r="A12" s="72"/>
      <c r="B12" s="7" t="s">
        <v>41</v>
      </c>
      <c r="C12" s="66">
        <f>'1кв'!E23+'2кв'!E23+'3кв'!E23+'4кв'!E23</f>
        <v>13123.488000000001</v>
      </c>
      <c r="D12" s="71"/>
    </row>
    <row r="13" spans="1:5" ht="15.75" x14ac:dyDescent="0.25">
      <c r="A13" s="1"/>
      <c r="B13" s="7" t="s">
        <v>31</v>
      </c>
      <c r="C13" s="66">
        <f>'1кв'!E24+'2кв'!E24+'3кв'!E24+'4кв'!E24</f>
        <v>2113.94</v>
      </c>
      <c r="D13" s="71"/>
      <c r="E13" s="74"/>
    </row>
    <row r="14" spans="1:5" ht="15.75" x14ac:dyDescent="0.25">
      <c r="A14" s="72"/>
      <c r="B14" s="75" t="s">
        <v>92</v>
      </c>
      <c r="C14" s="66">
        <f>'2кв'!E25</f>
        <v>1415.6999999999998</v>
      </c>
      <c r="D14" s="71"/>
    </row>
    <row r="15" spans="1:5" ht="15.75" x14ac:dyDescent="0.25">
      <c r="A15" s="72"/>
      <c r="B15" s="76" t="s">
        <v>73</v>
      </c>
      <c r="C15" s="66">
        <f>SUM(C17:C18)</f>
        <v>13928.6</v>
      </c>
      <c r="D15" s="71"/>
    </row>
    <row r="16" spans="1:5" ht="15.75" x14ac:dyDescent="0.25">
      <c r="A16" s="72"/>
      <c r="B16" s="76" t="s">
        <v>74</v>
      </c>
      <c r="C16" s="66"/>
      <c r="D16" s="71"/>
    </row>
    <row r="17" spans="1:5" ht="15.75" x14ac:dyDescent="0.25">
      <c r="A17" s="72"/>
      <c r="B17" s="7" t="s">
        <v>93</v>
      </c>
      <c r="C17" s="66">
        <f>'3кв'!E25</f>
        <v>13928.6</v>
      </c>
      <c r="D17" s="71"/>
    </row>
    <row r="18" spans="1:5" ht="15.75" x14ac:dyDescent="0.25">
      <c r="A18" s="72"/>
      <c r="B18" s="76"/>
      <c r="C18" s="66"/>
      <c r="D18" s="71"/>
    </row>
    <row r="19" spans="1:5" ht="15.75" x14ac:dyDescent="0.25">
      <c r="A19" s="1"/>
      <c r="B19" s="77" t="s">
        <v>75</v>
      </c>
      <c r="C19" s="69">
        <f>SUM(C11:C15)</f>
        <v>54413.727999999996</v>
      </c>
      <c r="D19" s="71"/>
      <c r="E19" s="74"/>
    </row>
    <row r="20" spans="1:5" ht="15.75" x14ac:dyDescent="0.25">
      <c r="A20" s="1"/>
      <c r="B20" s="78" t="s">
        <v>76</v>
      </c>
      <c r="C20" s="69">
        <f>C6+C9-C19</f>
        <v>28276.182000000008</v>
      </c>
      <c r="D20" s="71">
        <f>'[1]1кв'!E26+'[1]2кв'!E26+'[1]3кв'!E26+'[1]4кв'!E26</f>
        <v>35127.102000000006</v>
      </c>
    </row>
    <row r="21" spans="1:5" ht="15.75" x14ac:dyDescent="0.25">
      <c r="A21" s="1"/>
      <c r="B21" s="64"/>
      <c r="C21" s="64"/>
      <c r="D21" s="71"/>
    </row>
    <row r="22" spans="1:5" ht="15.75" x14ac:dyDescent="0.25">
      <c r="A22" s="1"/>
      <c r="B22" s="79" t="s">
        <v>77</v>
      </c>
      <c r="C22" s="79"/>
      <c r="D22" s="71"/>
    </row>
    <row r="23" spans="1:5" ht="15.75" x14ac:dyDescent="0.25">
      <c r="A23" s="1"/>
      <c r="B23" s="79" t="s">
        <v>78</v>
      </c>
      <c r="C23" s="80">
        <v>4784.9399999999996</v>
      </c>
      <c r="D23" s="71"/>
    </row>
    <row r="24" spans="1:5" ht="15.75" x14ac:dyDescent="0.25">
      <c r="A24" s="1"/>
      <c r="B24" s="81" t="s">
        <v>79</v>
      </c>
      <c r="C24" s="80">
        <v>4122.8599999999997</v>
      </c>
      <c r="D24" s="71"/>
    </row>
    <row r="25" spans="1:5" ht="15.75" x14ac:dyDescent="0.25">
      <c r="A25" s="1"/>
      <c r="B25" s="79" t="s">
        <v>80</v>
      </c>
      <c r="C25" s="80">
        <f>C24-C23</f>
        <v>-662.07999999999993</v>
      </c>
      <c r="D25" s="71"/>
    </row>
    <row r="26" spans="1:5" ht="15.75" x14ac:dyDescent="0.25">
      <c r="A26" s="1"/>
      <c r="B26" s="64"/>
      <c r="C26" s="64"/>
      <c r="D26" s="71"/>
    </row>
    <row r="27" spans="1:5" ht="15.75" x14ac:dyDescent="0.25">
      <c r="A27" s="1"/>
      <c r="B27" s="64"/>
      <c r="C27" s="64"/>
      <c r="D27" s="71"/>
    </row>
    <row r="28" spans="1:5" ht="15.75" x14ac:dyDescent="0.25">
      <c r="A28" s="1"/>
      <c r="B28" s="64"/>
      <c r="C28" s="64"/>
      <c r="D28" s="71"/>
    </row>
    <row r="29" spans="1:5" ht="15.75" x14ac:dyDescent="0.25">
      <c r="A29" s="1"/>
      <c r="B29" s="64"/>
      <c r="C29" s="64"/>
      <c r="D29" s="71"/>
    </row>
    <row r="30" spans="1:5" ht="15.75" x14ac:dyDescent="0.25">
      <c r="A30" s="1" t="s">
        <v>81</v>
      </c>
      <c r="B30" s="64" t="s">
        <v>82</v>
      </c>
      <c r="C30" s="64"/>
      <c r="D30" s="71"/>
    </row>
    <row r="31" spans="1:5" ht="15.75" x14ac:dyDescent="0.25">
      <c r="A31" s="1"/>
      <c r="B31" s="64" t="s">
        <v>83</v>
      </c>
      <c r="C31" s="64"/>
      <c r="D31" s="71"/>
    </row>
    <row r="32" spans="1:5" ht="15.75" x14ac:dyDescent="0.25">
      <c r="A32" s="1"/>
      <c r="B32" s="64" t="s">
        <v>84</v>
      </c>
      <c r="C32" s="64"/>
      <c r="D32" s="71"/>
    </row>
    <row r="33" spans="1:4" ht="15.75" x14ac:dyDescent="0.25">
      <c r="A33" s="1"/>
      <c r="B33" s="64"/>
      <c r="C33" s="64"/>
      <c r="D33" s="71"/>
    </row>
    <row r="34" spans="1:4" ht="15.75" x14ac:dyDescent="0.25">
      <c r="A34" s="1"/>
      <c r="B34" s="64"/>
      <c r="C34" s="64"/>
      <c r="D34" s="71"/>
    </row>
    <row r="35" spans="1:4" ht="15.75" x14ac:dyDescent="0.25">
      <c r="A35" s="1"/>
      <c r="B35" s="64" t="s">
        <v>85</v>
      </c>
      <c r="C35" s="64"/>
      <c r="D35" s="71"/>
    </row>
    <row r="36" spans="1:4" ht="15.75" x14ac:dyDescent="0.25">
      <c r="A36" s="1"/>
      <c r="B36" s="64"/>
      <c r="C36" s="64"/>
      <c r="D36" s="71"/>
    </row>
    <row r="37" spans="1:4" ht="15.75" x14ac:dyDescent="0.25">
      <c r="A37" s="1"/>
      <c r="B37" s="64"/>
      <c r="C37" s="64"/>
      <c r="D37" s="71"/>
    </row>
    <row r="38" spans="1:4" ht="15.75" x14ac:dyDescent="0.25">
      <c r="A38" s="1"/>
      <c r="B38" s="64"/>
      <c r="C38" s="64"/>
      <c r="D38" s="71"/>
    </row>
    <row r="39" spans="1:4" ht="15.75" x14ac:dyDescent="0.25">
      <c r="A39" s="1"/>
      <c r="B39" s="64"/>
      <c r="C39" s="64"/>
      <c r="D39" s="71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2024-02-16T11:35:29Z</dcterms:modified>
</cp:coreProperties>
</file>